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15" windowWidth="14655" windowHeight="7935" activeTab="0"/>
  </bookViews>
  <sheets>
    <sheet name="Таблица19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<sst xmlns="http://schemas.openxmlformats.org/spreadsheetml/2006/main" count="120" uniqueCount="111">
  <si>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 xml:space="preserve">                                                                                                                                                                                               </t>
  </si>
  <si>
    <t xml:space="preserve"> (тыс.рублей)</t>
  </si>
  <si>
    <t>Код</t>
  </si>
  <si>
    <t>Наименование</t>
  </si>
  <si>
    <t>в том числе:</t>
  </si>
  <si>
    <t>в бюджет района</t>
  </si>
  <si>
    <t>в бюджеты сельских поселений</t>
  </si>
  <si>
    <t>0100</t>
  </si>
  <si>
    <t>Общегосударственные вопросы</t>
  </si>
  <si>
    <t>0102</t>
  </si>
  <si>
    <t>Функционирование высшего должностного лица мун.образ.</t>
  </si>
  <si>
    <t>0103</t>
  </si>
  <si>
    <t>Функционирование представительных органов мун.образ.</t>
  </si>
  <si>
    <t>0104</t>
  </si>
  <si>
    <t>Функционирование местных администраций</t>
  </si>
  <si>
    <t>0107</t>
  </si>
  <si>
    <t>Обеспечение проведения выборов и референдумов</t>
  </si>
  <si>
    <t>Резервный фонд</t>
  </si>
  <si>
    <t>0113</t>
  </si>
  <si>
    <t>Другие общегосударственные  вопросы</t>
  </si>
  <si>
    <t>Условно утвержденные расходы</t>
  </si>
  <si>
    <t>0200</t>
  </si>
  <si>
    <t>Национальная оборона</t>
  </si>
  <si>
    <t>0203</t>
  </si>
  <si>
    <t>Первичный воинский учет, где отсутствуют воекоматы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</si>
  <si>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</si>
  <si>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</si>
  <si>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</si>
  <si>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</si>
  <si>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</si>
  <si>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</si>
  <si>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0314</t>
  </si>
  <si>
    <t>Казачья дружина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</si>
  <si>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</si>
  <si>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</si>
  <si>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</si>
  <si>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</si>
  <si>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</si>
  <si>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 – 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</si>
  <si>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</si>
  <si>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</si>
  <si>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</si>
  <si>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</si>
  <si>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</si>
  <si>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</si>
  <si>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</si>
  <si>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</si>
  <si>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</si>
  <si>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</si>
  <si>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</si>
  <si>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</si>
  <si>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</si>
  <si>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</si>
  <si>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</si>
  <si>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</si>
  <si>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</si>
  <si>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</si>
  <si>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</si>
  <si>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</si>
  <si>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</si>
  <si>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</si>
  <si>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</si>
  <si>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</si>
  <si>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0802</t>
  </si>
  <si>
    <t>Кинематография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</si>
  <si>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</si>
  <si>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</si>
  <si>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</si>
  <si>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</si>
  <si>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</si>
  <si>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</si>
  <si>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Социальная политика</t>
  </si>
  <si>
    <t>Пенсионное обеспечение</t>
  </si>
  <si>
    <t>Социальное обеспечение населения</t>
  </si>
  <si>
    <t>Борьба с беспризорностью, опека, попечительство</t>
  </si>
  <si>
    <t>Физическая культура  и спорт</t>
  </si>
  <si>
    <t>1200</t>
  </si>
  <si>
    <t xml:space="preserve">Средства массовой информации </t>
  </si>
  <si>
    <t>1202</t>
  </si>
  <si>
    <t>Периодическая печать и издательство</t>
  </si>
  <si>
    <t>Итого</t>
  </si>
  <si>
    <t>дефицит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</si>
  <si>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</si>
  <si>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</si>
  <si>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0111</t>
  </si>
  <si>
    <t>0804</t>
  </si>
  <si>
    <t xml:space="preserve">Другие вопросы в области культуры, кинематографии </t>
  </si>
  <si>
    <t>1300</t>
  </si>
  <si>
    <t xml:space="preserve">Обслуживание государственного и муниципального долга </t>
  </si>
  <si>
    <t>1301</t>
  </si>
  <si>
    <t>0310</t>
  </si>
  <si>
    <t>Пожарная безопасность</t>
  </si>
  <si>
    <t>0409</t>
  </si>
  <si>
    <t>Дорожное хозяйство</t>
  </si>
  <si>
    <t>1105</t>
  </si>
  <si>
    <t>1201</t>
  </si>
  <si>
    <t>Телевидение и радиовещание</t>
  </si>
  <si>
    <t>0405</t>
  </si>
  <si>
    <t>Сельское хозяйство и рыболовство</t>
  </si>
  <si>
    <t>всего консолидированный бюджет в 2017 году</t>
  </si>
  <si>
    <t>всего консолидированный бюджет в 2018 году</t>
  </si>
  <si>
    <t>1400</t>
  </si>
  <si>
    <t>1403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</si>
  <si>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</si>
  <si>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</si>
  <si>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 xml:space="preserve">Распределение бюджетных ассигнований по разделам и по подразделам
классификации расходов консолидированного бюджета на 2017 год и на плановый период
 2018 - 2019 годы
</t>
  </si>
  <si>
    <t>всего консолидированный бюджет в 2019 году</t>
  </si>
  <si>
    <t>Таблица № 19</t>
  </si>
  <si>
    <t xml:space="preserve">                                                Алексеевской районной Думы</t>
  </si>
  <si>
    <t>к приложению №1 решения                                                                                                                                                  Алексеевской районной Думы</t>
  </si>
  <si>
    <t xml:space="preserve">                                           от 02.12.2016 г. № 56/357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</si>
</sst>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3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5" fillId="0" borderId="0" xfId="0" applyFont="1" applyAlignment="1">
      <alignment horizontal="left" indent="15"/>
    </xf>
    <xf numFmtId="0" fontId="25" fillId="0" borderId="0" xfId="0" applyFont="1" applyAlignment="1">
      <alignment horizontal="center"/>
    </xf>
    <xf numFmtId="0" fontId="26" fillId="0" borderId="10" xfId="0" applyFont="1" applyBorder="1" applyAlignment="1">
      <alignment horizontal="center" wrapText="1"/>
    </xf>
    <xf numFmtId="164" fontId="27" fillId="24" borderId="10" xfId="0" applyNumberFormat="1" applyFont="1" applyFill="1" applyBorder="1" applyAlignment="1">
      <alignment horizontal="right" vertical="top" wrapText="1"/>
    </xf>
    <xf numFmtId="49" fontId="28" fillId="25" borderId="10" xfId="0" applyNumberFormat="1" applyFont="1" applyFill="1" applyBorder="1" applyAlignment="1">
      <alignment vertical="top" wrapText="1"/>
    </xf>
    <xf numFmtId="0" fontId="29" fillId="25" borderId="10" xfId="0" applyFont="1" applyFill="1" applyBorder="1" applyAlignment="1">
      <alignment vertical="top" wrapText="1"/>
    </xf>
    <xf numFmtId="164" fontId="30" fillId="25" borderId="10" xfId="0" applyNumberFormat="1" applyFont="1" applyFill="1" applyBorder="1" applyAlignment="1">
      <alignment horizontal="right" vertical="top" wrapText="1"/>
    </xf>
    <xf numFmtId="49" fontId="28" fillId="25" borderId="11" xfId="0" applyNumberFormat="1" applyFont="1" applyFill="1" applyBorder="1" applyAlignment="1">
      <alignment vertical="top" wrapText="1"/>
    </xf>
    <xf numFmtId="0" fontId="29" fillId="25" borderId="11" xfId="0" applyFont="1" applyFill="1" applyBorder="1" applyAlignment="1">
      <alignment vertical="top" wrapText="1"/>
    </xf>
    <xf numFmtId="164" fontId="30" fillId="25" borderId="11" xfId="0" applyNumberFormat="1" applyFont="1" applyFill="1" applyBorder="1" applyAlignment="1">
      <alignment horizontal="right" vertical="top" wrapText="1"/>
    </xf>
    <xf numFmtId="49" fontId="28" fillId="0" borderId="10" xfId="0" applyNumberFormat="1" applyFont="1" applyBorder="1" applyAlignment="1">
      <alignment vertical="top" wrapText="1"/>
    </xf>
    <xf numFmtId="0" fontId="29" fillId="0" borderId="10" xfId="0" applyFont="1" applyBorder="1" applyAlignment="1">
      <alignment vertical="top" wrapText="1"/>
    </xf>
    <xf numFmtId="164" fontId="30" fillId="0" borderId="10" xfId="0" applyNumberFormat="1" applyFont="1" applyBorder="1" applyAlignment="1">
      <alignment horizontal="right" vertical="top" wrapText="1"/>
    </xf>
    <xf numFmtId="49" fontId="28" fillId="0" borderId="11" xfId="0" applyNumberFormat="1" applyFont="1" applyBorder="1" applyAlignment="1">
      <alignment vertical="top" wrapText="1"/>
    </xf>
    <xf numFmtId="0" fontId="29" fillId="0" borderId="11" xfId="0" applyFont="1" applyBorder="1" applyAlignment="1">
      <alignment vertical="top" wrapText="1"/>
    </xf>
    <xf numFmtId="49" fontId="25" fillId="24" borderId="10" xfId="0" applyNumberFormat="1" applyFont="1" applyFill="1" applyBorder="1" applyAlignment="1">
      <alignment vertical="top" wrapText="1"/>
    </xf>
    <xf numFmtId="0" fontId="3" fillId="24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left" vertical="top" wrapText="1"/>
    </xf>
    <xf numFmtId="49" fontId="25" fillId="24" borderId="12" xfId="0" applyNumberFormat="1" applyFont="1" applyFill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29" fillId="25" borderId="10" xfId="0" applyFont="1" applyFill="1" applyBorder="1" applyAlignment="1">
      <alignment horizontal="left" vertical="top" wrapText="1"/>
    </xf>
    <xf numFmtId="0" fontId="32" fillId="24" borderId="12" xfId="0" applyFont="1" applyFill="1" applyBorder="1" applyAlignment="1">
      <alignment vertical="top" wrapText="1"/>
    </xf>
    <xf numFmtId="0" fontId="32" fillId="24" borderId="10" xfId="0" applyFont="1" applyFill="1" applyBorder="1" applyAlignment="1">
      <alignment vertical="top" wrapText="1"/>
    </xf>
    <xf numFmtId="164" fontId="6" fillId="25" borderId="10" xfId="0" applyNumberFormat="1" applyFont="1" applyFill="1" applyBorder="1" applyAlignment="1">
      <alignment horizontal="right" vertical="top" wrapText="1"/>
    </xf>
    <xf numFmtId="164" fontId="30" fillId="0" borderId="10" xfId="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164" fontId="8" fillId="0" borderId="10" xfId="0" applyNumberFormat="1" applyFont="1" applyBorder="1" applyAlignment="1">
      <alignment/>
    </xf>
    <xf numFmtId="164" fontId="30" fillId="24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tabSelected="1" zoomScalePageLayoutView="0" workbookViewId="0" topLeftCell="A1">
      <selection activeCell="G4" sqref="G4:K4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9.875" style="0" customWidth="1"/>
    <col min="5" max="5" width="10.75390625" style="0" customWidth="1"/>
    <col min="6" max="6" width="10.125" style="0" customWidth="1"/>
    <col min="7" max="7" width="10.375" style="0" customWidth="1"/>
    <col min="8" max="8" width="11.875" style="0" customWidth="1"/>
    <col min="9" max="9" width="10.125" style="0" customWidth="1"/>
    <col min="10" max="10" width="9.625" style="0" customWidth="1"/>
    <col min="11" max="11" width="12.25390625" style="0" customWidth="1"/>
  </cols>
  <sheetData>
    <row r="1" spans="1:12" ht="16.5">
      <c r="A1" s="1"/>
      <c r="G1" s="37"/>
      <c r="H1" s="38" t="s">
        <v>107</v>
      </c>
      <c r="I1" s="38"/>
      <c r="J1" s="38"/>
      <c r="K1" s="38"/>
      <c r="L1" s="28"/>
    </row>
    <row r="2" spans="1:12" ht="15.75" customHeight="1">
      <c r="A2" s="2"/>
      <c r="G2" s="37"/>
      <c r="H2" s="39" t="s">
        <v>109</v>
      </c>
      <c r="I2" s="39"/>
      <c r="J2" s="39"/>
      <c r="K2" s="39"/>
      <c r="L2" s="29"/>
    </row>
    <row r="3" spans="1:12" ht="16.5">
      <c r="A3" s="2"/>
      <c r="G3" s="40" t="s">
        <v>108</v>
      </c>
      <c r="H3" s="40"/>
      <c r="I3" s="40"/>
      <c r="J3" s="40"/>
      <c r="K3" s="40"/>
      <c r="L3" s="28"/>
    </row>
    <row r="4" spans="1:11" ht="16.5">
      <c r="A4" s="2"/>
      <c r="G4" s="40" t="s">
        <v>110</v>
      </c>
      <c r="H4" s="40"/>
      <c r="I4" s="40"/>
      <c r="J4" s="40"/>
      <c r="K4" s="40"/>
    </row>
    <row r="5" ht="15.75">
      <c r="A5" s="2"/>
    </row>
    <row r="6" spans="1:10" ht="64.5" customHeight="1">
      <c r="A6" s="2"/>
      <c r="B6" s="33" t="s">
        <v>105</v>
      </c>
      <c r="C6" s="33"/>
      <c r="D6" s="33"/>
      <c r="E6" s="33"/>
      <c r="F6" s="33"/>
      <c r="G6" s="33"/>
      <c r="H6" s="33"/>
      <c r="I6" s="33"/>
      <c r="J6" s="33"/>
    </row>
    <row r="7" spans="1:11" ht="16.5">
      <c r="A7" s="2" t="s">
        <v>0</v>
      </c>
      <c r="J7" s="32" t="s">
        <v>1</v>
      </c>
      <c r="K7" s="32"/>
    </row>
    <row r="8" spans="1:11" ht="12.75">
      <c r="A8" s="35" t="s">
        <v>2</v>
      </c>
      <c r="B8" s="36" t="s">
        <v>3</v>
      </c>
      <c r="C8" s="34" t="s">
        <v>99</v>
      </c>
      <c r="D8" s="34" t="s">
        <v>4</v>
      </c>
      <c r="E8" s="34"/>
      <c r="F8" s="34" t="s">
        <v>100</v>
      </c>
      <c r="G8" s="34" t="s">
        <v>4</v>
      </c>
      <c r="H8" s="34"/>
      <c r="I8" s="34" t="s">
        <v>106</v>
      </c>
      <c r="J8" s="34" t="s">
        <v>4</v>
      </c>
      <c r="K8" s="34"/>
    </row>
    <row r="9" spans="1:11" ht="32.25">
      <c r="A9" s="35"/>
      <c r="B9" s="36"/>
      <c r="C9" s="34"/>
      <c r="D9" s="3" t="s">
        <v>5</v>
      </c>
      <c r="E9" s="3" t="s">
        <v>6</v>
      </c>
      <c r="F9" s="34"/>
      <c r="G9" s="3" t="s">
        <v>5</v>
      </c>
      <c r="H9" s="3" t="s">
        <v>6</v>
      </c>
      <c r="I9" s="34"/>
      <c r="J9" s="3" t="s">
        <v>5</v>
      </c>
      <c r="K9" s="3" t="s">
        <v>6</v>
      </c>
    </row>
    <row r="10" spans="1:11" ht="15.75">
      <c r="A10" s="16" t="s">
        <v>7</v>
      </c>
      <c r="B10" s="25" t="s">
        <v>8</v>
      </c>
      <c r="C10" s="4">
        <f>SUM(C11:C18)</f>
        <v>93379</v>
      </c>
      <c r="D10" s="4">
        <f aca="true" t="shared" si="0" ref="D10:J10">SUM(D11:D18)</f>
        <v>57562</v>
      </c>
      <c r="E10" s="4">
        <f t="shared" si="0"/>
        <v>36235</v>
      </c>
      <c r="F10" s="4">
        <f t="shared" si="0"/>
        <v>93150.8</v>
      </c>
      <c r="G10" s="4">
        <f t="shared" si="0"/>
        <v>57624.2</v>
      </c>
      <c r="H10" s="4">
        <f t="shared" si="0"/>
        <v>35944.6</v>
      </c>
      <c r="I10" s="4">
        <f t="shared" si="0"/>
        <v>92366.7</v>
      </c>
      <c r="J10" s="4">
        <f t="shared" si="0"/>
        <v>56931.2</v>
      </c>
      <c r="K10" s="4">
        <f>SUM(K11:K18)</f>
        <v>35853.50000000001</v>
      </c>
    </row>
    <row r="11" spans="1:11" ht="25.5">
      <c r="A11" s="5" t="s">
        <v>9</v>
      </c>
      <c r="B11" s="6" t="s">
        <v>10</v>
      </c>
      <c r="C11" s="4">
        <f aca="true" t="shared" si="1" ref="C11:C62">SUM(D11:E11)</f>
        <v>9950.2</v>
      </c>
      <c r="D11" s="7">
        <v>0</v>
      </c>
      <c r="E11" s="7">
        <v>9950.2</v>
      </c>
      <c r="F11" s="4">
        <f aca="true" t="shared" si="2" ref="F11:F58">SUM(G11:H11)</f>
        <v>9950.2</v>
      </c>
      <c r="G11" s="7">
        <v>0</v>
      </c>
      <c r="H11" s="7">
        <v>9950.2</v>
      </c>
      <c r="I11" s="4">
        <f aca="true" t="shared" si="3" ref="I11:I58">SUM(J11:K11)</f>
        <v>9950.2</v>
      </c>
      <c r="J11" s="7">
        <v>0</v>
      </c>
      <c r="K11" s="7">
        <v>9950.2</v>
      </c>
    </row>
    <row r="12" spans="1:11" ht="27.75" customHeight="1">
      <c r="A12" s="5" t="s">
        <v>11</v>
      </c>
      <c r="B12" s="6" t="s">
        <v>12</v>
      </c>
      <c r="C12" s="4">
        <f t="shared" si="1"/>
        <v>380</v>
      </c>
      <c r="D12" s="7">
        <v>380</v>
      </c>
      <c r="E12" s="7">
        <v>0</v>
      </c>
      <c r="F12" s="4">
        <f t="shared" si="2"/>
        <v>380</v>
      </c>
      <c r="G12" s="7">
        <v>380</v>
      </c>
      <c r="H12" s="7">
        <v>0</v>
      </c>
      <c r="I12" s="4">
        <f t="shared" si="3"/>
        <v>380</v>
      </c>
      <c r="J12" s="7">
        <v>380</v>
      </c>
      <c r="K12" s="7">
        <v>0</v>
      </c>
    </row>
    <row r="13" spans="1:11" ht="25.5">
      <c r="A13" s="5" t="s">
        <v>13</v>
      </c>
      <c r="B13" s="6" t="s">
        <v>14</v>
      </c>
      <c r="C13" s="4">
        <f t="shared" si="1"/>
        <v>53476.3</v>
      </c>
      <c r="D13" s="7">
        <v>29359.6</v>
      </c>
      <c r="E13" s="7">
        <v>24116.7</v>
      </c>
      <c r="F13" s="4">
        <f t="shared" si="2"/>
        <v>53434.3</v>
      </c>
      <c r="G13" s="7">
        <v>29421.8</v>
      </c>
      <c r="H13" s="7">
        <v>24012.5</v>
      </c>
      <c r="I13" s="4">
        <f t="shared" si="3"/>
        <v>53383.7</v>
      </c>
      <c r="J13" s="7">
        <v>29458.8</v>
      </c>
      <c r="K13" s="7">
        <v>23924.9</v>
      </c>
    </row>
    <row r="14" spans="1:11" ht="57" customHeight="1">
      <c r="A14" s="5" t="s">
        <v>82</v>
      </c>
      <c r="B14" s="6" t="s">
        <v>83</v>
      </c>
      <c r="C14" s="4">
        <f>SUM(D14:E14)-418</f>
        <v>1486</v>
      </c>
      <c r="D14" s="7">
        <v>1486</v>
      </c>
      <c r="E14" s="26">
        <v>418</v>
      </c>
      <c r="F14" s="4">
        <f>SUM(G14:H14)-418</f>
        <v>1486</v>
      </c>
      <c r="G14" s="26">
        <v>1486</v>
      </c>
      <c r="H14" s="26">
        <v>418</v>
      </c>
      <c r="I14" s="4">
        <f>SUM(J14:K14)-418</f>
        <v>1486</v>
      </c>
      <c r="J14" s="26">
        <v>1486</v>
      </c>
      <c r="K14" s="26">
        <v>418</v>
      </c>
    </row>
    <row r="15" spans="1:11" ht="25.5">
      <c r="A15" s="5" t="s">
        <v>15</v>
      </c>
      <c r="B15" s="6" t="s">
        <v>16</v>
      </c>
      <c r="C15" s="4">
        <f>SUM(D15:E15)</f>
        <v>0</v>
      </c>
      <c r="D15" s="7">
        <v>0</v>
      </c>
      <c r="E15" s="27">
        <v>0</v>
      </c>
      <c r="F15" s="4">
        <f t="shared" si="2"/>
        <v>0</v>
      </c>
      <c r="G15" s="7">
        <v>0</v>
      </c>
      <c r="H15" s="7"/>
      <c r="I15" s="4">
        <f t="shared" si="3"/>
        <v>0</v>
      </c>
      <c r="J15" s="7">
        <v>0</v>
      </c>
      <c r="K15" s="7">
        <v>0</v>
      </c>
    </row>
    <row r="16" spans="1:11" ht="15.75">
      <c r="A16" s="5" t="s">
        <v>84</v>
      </c>
      <c r="B16" s="6" t="s">
        <v>17</v>
      </c>
      <c r="C16" s="4">
        <f>SUM(D16:E16)</f>
        <v>365</v>
      </c>
      <c r="D16" s="7">
        <v>320</v>
      </c>
      <c r="E16" s="7">
        <v>45</v>
      </c>
      <c r="F16" s="4">
        <f>SUM(G16:H16)</f>
        <v>365</v>
      </c>
      <c r="G16" s="7">
        <v>320</v>
      </c>
      <c r="H16" s="7">
        <v>45</v>
      </c>
      <c r="I16" s="4">
        <f>SUM(J16:K16)</f>
        <v>365</v>
      </c>
      <c r="J16" s="7">
        <v>320</v>
      </c>
      <c r="K16" s="7">
        <v>45</v>
      </c>
    </row>
    <row r="17" spans="1:11" ht="18" customHeight="1">
      <c r="A17" s="5" t="s">
        <v>18</v>
      </c>
      <c r="B17" s="6" t="s">
        <v>19</v>
      </c>
      <c r="C17" s="4">
        <f t="shared" si="1"/>
        <v>27721.5</v>
      </c>
      <c r="D17" s="7">
        <v>26016.4</v>
      </c>
      <c r="E17" s="7">
        <v>1705.1</v>
      </c>
      <c r="F17" s="4">
        <f t="shared" si="2"/>
        <v>27535.300000000003</v>
      </c>
      <c r="G17" s="7">
        <v>26016.4</v>
      </c>
      <c r="H17" s="7">
        <v>1518.9</v>
      </c>
      <c r="I17" s="4">
        <f t="shared" si="3"/>
        <v>26801.800000000003</v>
      </c>
      <c r="J17" s="7">
        <v>25286.4</v>
      </c>
      <c r="K17" s="7">
        <v>1515.4</v>
      </c>
    </row>
    <row r="18" spans="1:11" ht="15.75">
      <c r="A18" s="5" t="s">
        <v>18</v>
      </c>
      <c r="B18" s="6" t="s">
        <v>20</v>
      </c>
      <c r="C18" s="4">
        <f t="shared" si="1"/>
        <v>0</v>
      </c>
      <c r="D18" s="7">
        <v>0</v>
      </c>
      <c r="E18" s="7">
        <v>0</v>
      </c>
      <c r="F18" s="4">
        <f t="shared" si="2"/>
        <v>0</v>
      </c>
      <c r="G18" s="7">
        <v>0</v>
      </c>
      <c r="H18" s="7">
        <v>0</v>
      </c>
      <c r="I18" s="4">
        <f t="shared" si="3"/>
        <v>0</v>
      </c>
      <c r="J18" s="7">
        <v>0</v>
      </c>
      <c r="K18" s="7">
        <v>0</v>
      </c>
    </row>
    <row r="19" spans="1:11" ht="15.75">
      <c r="A19" s="16" t="s">
        <v>21</v>
      </c>
      <c r="B19" s="25" t="s">
        <v>22</v>
      </c>
      <c r="C19" s="4">
        <f t="shared" si="1"/>
        <v>1010.5</v>
      </c>
      <c r="D19" s="4">
        <f>SUM(D20:D21)</f>
        <v>20</v>
      </c>
      <c r="E19" s="4">
        <f>SUM(E20:E21)</f>
        <v>990.5</v>
      </c>
      <c r="F19" s="4">
        <f t="shared" si="2"/>
        <v>1010.5</v>
      </c>
      <c r="G19" s="4">
        <f>SUM(G20:G21)</f>
        <v>20</v>
      </c>
      <c r="H19" s="4">
        <f>SUM(H20:H21)</f>
        <v>990.5</v>
      </c>
      <c r="I19" s="4">
        <f t="shared" si="3"/>
        <v>1010.5</v>
      </c>
      <c r="J19" s="4">
        <f>SUM(J20:J21)</f>
        <v>20</v>
      </c>
      <c r="K19" s="4">
        <f>SUM(K20:K21)</f>
        <v>990.5</v>
      </c>
    </row>
    <row r="20" spans="1:11" ht="25.5">
      <c r="A20" s="5" t="s">
        <v>23</v>
      </c>
      <c r="B20" s="6" t="s">
        <v>24</v>
      </c>
      <c r="C20" s="4">
        <f t="shared" si="1"/>
        <v>990.5</v>
      </c>
      <c r="D20" s="7">
        <v>0</v>
      </c>
      <c r="E20" s="7">
        <v>990.5</v>
      </c>
      <c r="F20" s="4">
        <f t="shared" si="2"/>
        <v>990.5</v>
      </c>
      <c r="G20" s="7">
        <v>0</v>
      </c>
      <c r="H20" s="7">
        <v>990.5</v>
      </c>
      <c r="I20" s="4">
        <f t="shared" si="3"/>
        <v>990.5</v>
      </c>
      <c r="J20" s="7">
        <v>0</v>
      </c>
      <c r="K20" s="7">
        <v>990.5</v>
      </c>
    </row>
    <row r="21" spans="1:11" ht="25.5">
      <c r="A21" s="5" t="s">
        <v>25</v>
      </c>
      <c r="B21" s="6" t="s">
        <v>26</v>
      </c>
      <c r="C21" s="4">
        <f t="shared" si="1"/>
        <v>20</v>
      </c>
      <c r="D21" s="7">
        <v>20</v>
      </c>
      <c r="E21" s="7">
        <v>0</v>
      </c>
      <c r="F21" s="4">
        <f t="shared" si="2"/>
        <v>20</v>
      </c>
      <c r="G21" s="7">
        <v>20</v>
      </c>
      <c r="H21" s="7">
        <v>0</v>
      </c>
      <c r="I21" s="4">
        <f t="shared" si="3"/>
        <v>20</v>
      </c>
      <c r="J21" s="7">
        <v>20</v>
      </c>
      <c r="K21" s="7">
        <v>0</v>
      </c>
    </row>
    <row r="22" spans="1:11" ht="25.5">
      <c r="A22" s="16" t="s">
        <v>27</v>
      </c>
      <c r="B22" s="25" t="s">
        <v>28</v>
      </c>
      <c r="C22" s="4">
        <f>SUM(D22:E22)</f>
        <v>1637.5</v>
      </c>
      <c r="D22" s="4">
        <f>SUM(D23:D25)</f>
        <v>70</v>
      </c>
      <c r="E22" s="4">
        <f>SUM(E23:E25)</f>
        <v>1567.5</v>
      </c>
      <c r="F22" s="4">
        <f t="shared" si="2"/>
        <v>1469.5</v>
      </c>
      <c r="G22" s="4">
        <f>SUM(G23:G25)</f>
        <v>70</v>
      </c>
      <c r="H22" s="4">
        <f>SUM(H23:H25)</f>
        <v>1399.5</v>
      </c>
      <c r="I22" s="4">
        <f t="shared" si="3"/>
        <v>1479.5</v>
      </c>
      <c r="J22" s="4">
        <f>SUM(J23:J25)</f>
        <v>70</v>
      </c>
      <c r="K22" s="4">
        <f>SUM(K23:K25)</f>
        <v>1409.5</v>
      </c>
    </row>
    <row r="23" spans="1:11" ht="51">
      <c r="A23" s="5" t="s">
        <v>29</v>
      </c>
      <c r="B23" s="23" t="s">
        <v>30</v>
      </c>
      <c r="C23" s="4">
        <f t="shared" si="1"/>
        <v>397.5</v>
      </c>
      <c r="D23" s="7">
        <v>70</v>
      </c>
      <c r="E23" s="7">
        <v>327.5</v>
      </c>
      <c r="F23" s="4">
        <f t="shared" si="2"/>
        <v>257.5</v>
      </c>
      <c r="G23" s="7">
        <v>70</v>
      </c>
      <c r="H23" s="7">
        <v>187.5</v>
      </c>
      <c r="I23" s="4">
        <f t="shared" si="3"/>
        <v>257.5</v>
      </c>
      <c r="J23" s="7">
        <v>70</v>
      </c>
      <c r="K23" s="7">
        <v>187.5</v>
      </c>
    </row>
    <row r="24" spans="1:11" ht="15.75">
      <c r="A24" s="5" t="s">
        <v>90</v>
      </c>
      <c r="B24" s="23" t="s">
        <v>91</v>
      </c>
      <c r="C24" s="4">
        <f t="shared" si="1"/>
        <v>1240</v>
      </c>
      <c r="D24" s="7">
        <v>0</v>
      </c>
      <c r="E24" s="7">
        <v>1240</v>
      </c>
      <c r="F24" s="4">
        <f t="shared" si="2"/>
        <v>1212</v>
      </c>
      <c r="G24" s="7">
        <v>0</v>
      </c>
      <c r="H24" s="7">
        <v>1212</v>
      </c>
      <c r="I24" s="4">
        <f t="shared" si="3"/>
        <v>1222</v>
      </c>
      <c r="J24" s="7">
        <v>0</v>
      </c>
      <c r="K24" s="7">
        <v>1222</v>
      </c>
    </row>
    <row r="25" spans="1:11" ht="15.75">
      <c r="A25" s="5" t="s">
        <v>31</v>
      </c>
      <c r="B25" s="6" t="s">
        <v>32</v>
      </c>
      <c r="C25" s="4">
        <f t="shared" si="1"/>
        <v>0</v>
      </c>
      <c r="D25" s="7">
        <v>0</v>
      </c>
      <c r="E25" s="7">
        <v>0</v>
      </c>
      <c r="F25" s="4">
        <f t="shared" si="2"/>
        <v>0</v>
      </c>
      <c r="G25" s="7">
        <v>0</v>
      </c>
      <c r="H25" s="7">
        <v>0</v>
      </c>
      <c r="I25" s="4">
        <f t="shared" si="3"/>
        <v>0</v>
      </c>
      <c r="J25" s="7">
        <v>0</v>
      </c>
      <c r="K25" s="7">
        <v>0</v>
      </c>
    </row>
    <row r="26" spans="1:11" ht="15.75">
      <c r="A26" s="16" t="s">
        <v>33</v>
      </c>
      <c r="B26" s="25" t="s">
        <v>34</v>
      </c>
      <c r="C26" s="4">
        <f>SUM(D26:E26)</f>
        <v>26682.9</v>
      </c>
      <c r="D26" s="4">
        <f>SUM(D27:D29)</f>
        <v>8238.900000000001</v>
      </c>
      <c r="E26" s="4">
        <f>SUM(E27:E29)</f>
        <v>18444</v>
      </c>
      <c r="F26" s="4">
        <f t="shared" si="2"/>
        <v>25518</v>
      </c>
      <c r="G26" s="4">
        <f>SUM(G27:G29)</f>
        <v>7305.7</v>
      </c>
      <c r="H26" s="4">
        <f>SUM(H27:H29)</f>
        <v>18212.3</v>
      </c>
      <c r="I26" s="4">
        <f t="shared" si="3"/>
        <v>24447.9</v>
      </c>
      <c r="J26" s="4">
        <f>SUM(J27:J29)</f>
        <v>5750</v>
      </c>
      <c r="K26" s="4">
        <f>SUM(K27:K29)</f>
        <v>18697.9</v>
      </c>
    </row>
    <row r="27" spans="1:11" ht="15.75">
      <c r="A27" s="5" t="s">
        <v>97</v>
      </c>
      <c r="B27" s="6" t="s">
        <v>98</v>
      </c>
      <c r="C27" s="4">
        <f>SUM(D27:E27)</f>
        <v>21.3</v>
      </c>
      <c r="D27" s="7">
        <v>21.3</v>
      </c>
      <c r="E27" s="7">
        <v>0</v>
      </c>
      <c r="F27" s="4">
        <f>SUM(G27:H27)</f>
        <v>41</v>
      </c>
      <c r="G27" s="7">
        <v>41</v>
      </c>
      <c r="H27" s="7">
        <v>0</v>
      </c>
      <c r="I27" s="4">
        <f>SUM(J27:K27)</f>
        <v>24.8</v>
      </c>
      <c r="J27" s="7">
        <v>24.8</v>
      </c>
      <c r="K27" s="7">
        <v>0</v>
      </c>
    </row>
    <row r="28" spans="1:11" ht="15.75">
      <c r="A28" s="5" t="s">
        <v>92</v>
      </c>
      <c r="B28" s="6" t="s">
        <v>93</v>
      </c>
      <c r="C28" s="4">
        <f t="shared" si="1"/>
        <v>23296.6</v>
      </c>
      <c r="D28" s="7">
        <v>4962.6</v>
      </c>
      <c r="E28" s="7">
        <v>18334</v>
      </c>
      <c r="F28" s="4">
        <f t="shared" si="2"/>
        <v>23015.5</v>
      </c>
      <c r="G28" s="7">
        <v>4893.2</v>
      </c>
      <c r="H28" s="7">
        <v>18122.3</v>
      </c>
      <c r="I28" s="4">
        <f t="shared" si="3"/>
        <v>23605.100000000002</v>
      </c>
      <c r="J28" s="7">
        <v>5007.2</v>
      </c>
      <c r="K28" s="7">
        <v>18597.9</v>
      </c>
    </row>
    <row r="29" spans="1:11" ht="25.5">
      <c r="A29" s="5" t="s">
        <v>35</v>
      </c>
      <c r="B29" s="6" t="s">
        <v>36</v>
      </c>
      <c r="C29" s="4">
        <f t="shared" si="1"/>
        <v>3365</v>
      </c>
      <c r="D29" s="7">
        <v>3255</v>
      </c>
      <c r="E29" s="7">
        <v>110</v>
      </c>
      <c r="F29" s="4">
        <f t="shared" si="2"/>
        <v>2461.5</v>
      </c>
      <c r="G29" s="7">
        <v>2371.5</v>
      </c>
      <c r="H29" s="7">
        <v>90</v>
      </c>
      <c r="I29" s="4">
        <f t="shared" si="3"/>
        <v>818</v>
      </c>
      <c r="J29" s="7">
        <v>718</v>
      </c>
      <c r="K29" s="7">
        <v>100</v>
      </c>
    </row>
    <row r="30" spans="1:11" ht="22.5" customHeight="1">
      <c r="A30" s="16" t="s">
        <v>37</v>
      </c>
      <c r="B30" s="25" t="s">
        <v>38</v>
      </c>
      <c r="C30" s="4">
        <f>SUM(C31:C33)</f>
        <v>31918.299999999996</v>
      </c>
      <c r="D30" s="4">
        <f>SUM(D31:D33)</f>
        <v>6669.9</v>
      </c>
      <c r="E30" s="4">
        <f>SUM(E31:E33)</f>
        <v>30901.399999999998</v>
      </c>
      <c r="F30" s="4">
        <f t="shared" si="2"/>
        <v>23019.9</v>
      </c>
      <c r="G30" s="4">
        <f>SUM(G31:G33)</f>
        <v>410</v>
      </c>
      <c r="H30" s="4">
        <f>SUM(H31:H33)</f>
        <v>22609.9</v>
      </c>
      <c r="I30" s="4">
        <f t="shared" si="3"/>
        <v>23645.399999999998</v>
      </c>
      <c r="J30" s="4">
        <f>SUM(J31:J33)</f>
        <v>0</v>
      </c>
      <c r="K30" s="4">
        <f>SUM(K31:K33)</f>
        <v>23645.399999999998</v>
      </c>
    </row>
    <row r="31" spans="1:11" ht="15.75">
      <c r="A31" s="5" t="s">
        <v>39</v>
      </c>
      <c r="B31" s="6" t="s">
        <v>40</v>
      </c>
      <c r="C31" s="4">
        <f>SUM(D31:E31)</f>
        <v>185</v>
      </c>
      <c r="D31" s="7">
        <v>0</v>
      </c>
      <c r="E31" s="7">
        <v>185</v>
      </c>
      <c r="F31" s="4">
        <f t="shared" si="2"/>
        <v>152</v>
      </c>
      <c r="G31" s="7">
        <v>0</v>
      </c>
      <c r="H31" s="7">
        <v>152</v>
      </c>
      <c r="I31" s="4">
        <f t="shared" si="3"/>
        <v>152</v>
      </c>
      <c r="J31" s="7">
        <v>0</v>
      </c>
      <c r="K31" s="7">
        <v>152</v>
      </c>
    </row>
    <row r="32" spans="1:11" ht="15.75">
      <c r="A32" s="5" t="s">
        <v>41</v>
      </c>
      <c r="B32" s="6" t="s">
        <v>42</v>
      </c>
      <c r="C32" s="4">
        <f>SUM(D32:E32)-5653</f>
        <v>9779.199999999999</v>
      </c>
      <c r="D32" s="7">
        <v>6669.9</v>
      </c>
      <c r="E32" s="7">
        <v>8762.3</v>
      </c>
      <c r="F32" s="4">
        <f t="shared" si="2"/>
        <v>5700.2</v>
      </c>
      <c r="G32" s="7">
        <v>410</v>
      </c>
      <c r="H32" s="7">
        <v>5290.2</v>
      </c>
      <c r="I32" s="4">
        <f t="shared" si="3"/>
        <v>5423.8</v>
      </c>
      <c r="J32" s="7">
        <v>0</v>
      </c>
      <c r="K32" s="7">
        <v>5423.8</v>
      </c>
    </row>
    <row r="33" spans="1:11" ht="15.75">
      <c r="A33" s="5" t="s">
        <v>43</v>
      </c>
      <c r="B33" s="6" t="s">
        <v>44</v>
      </c>
      <c r="C33" s="4">
        <f t="shared" si="1"/>
        <v>21954.1</v>
      </c>
      <c r="D33" s="7">
        <v>0</v>
      </c>
      <c r="E33" s="7">
        <v>21954.1</v>
      </c>
      <c r="F33" s="4">
        <f t="shared" si="2"/>
        <v>17167.7</v>
      </c>
      <c r="G33" s="7">
        <v>0</v>
      </c>
      <c r="H33" s="7">
        <v>17167.7</v>
      </c>
      <c r="I33" s="4">
        <f t="shared" si="3"/>
        <v>18069.6</v>
      </c>
      <c r="J33" s="7">
        <v>0</v>
      </c>
      <c r="K33" s="7">
        <v>18069.6</v>
      </c>
    </row>
    <row r="34" spans="1:11" ht="15.75">
      <c r="A34" s="16" t="s">
        <v>45</v>
      </c>
      <c r="B34" s="25" t="s">
        <v>46</v>
      </c>
      <c r="C34" s="4">
        <f t="shared" si="1"/>
        <v>50</v>
      </c>
      <c r="D34" s="4">
        <f>SUM(D35)</f>
        <v>50</v>
      </c>
      <c r="E34" s="4">
        <f>SUM(E35)</f>
        <v>0</v>
      </c>
      <c r="F34" s="4">
        <f t="shared" si="2"/>
        <v>50</v>
      </c>
      <c r="G34" s="4">
        <f>SUM(G35)</f>
        <v>50</v>
      </c>
      <c r="H34" s="4">
        <f>SUM(H35)</f>
        <v>0</v>
      </c>
      <c r="I34" s="4">
        <f t="shared" si="3"/>
        <v>0</v>
      </c>
      <c r="J34" s="4">
        <f>SUM(J35)</f>
        <v>0</v>
      </c>
      <c r="K34" s="4">
        <f>SUM(K35)</f>
        <v>0</v>
      </c>
    </row>
    <row r="35" spans="1:11" ht="25.5">
      <c r="A35" s="5" t="s">
        <v>47</v>
      </c>
      <c r="B35" s="6" t="s">
        <v>48</v>
      </c>
      <c r="C35" s="4">
        <f t="shared" si="1"/>
        <v>50</v>
      </c>
      <c r="D35" s="7">
        <v>50</v>
      </c>
      <c r="E35" s="7">
        <v>0</v>
      </c>
      <c r="F35" s="4">
        <f t="shared" si="2"/>
        <v>50</v>
      </c>
      <c r="G35" s="7">
        <v>50</v>
      </c>
      <c r="H35" s="7">
        <v>0</v>
      </c>
      <c r="I35" s="4">
        <f t="shared" si="3"/>
        <v>0</v>
      </c>
      <c r="J35" s="7">
        <v>0</v>
      </c>
      <c r="K35" s="7">
        <v>0</v>
      </c>
    </row>
    <row r="36" spans="1:11" ht="18" customHeight="1">
      <c r="A36" s="16" t="s">
        <v>49</v>
      </c>
      <c r="B36" s="25" t="s">
        <v>50</v>
      </c>
      <c r="C36" s="4">
        <f t="shared" si="1"/>
        <v>139222.2</v>
      </c>
      <c r="D36" s="4">
        <f>SUM(D37:D40)</f>
        <v>138721.6</v>
      </c>
      <c r="E36" s="4">
        <f>SUM(E37:E40)</f>
        <v>500.6</v>
      </c>
      <c r="F36" s="4">
        <f t="shared" si="2"/>
        <v>149018.10000000003</v>
      </c>
      <c r="G36" s="4">
        <f>SUM(G37:G40)</f>
        <v>148555.40000000002</v>
      </c>
      <c r="H36" s="4">
        <f>SUM(H37:H40)</f>
        <v>462.7</v>
      </c>
      <c r="I36" s="4">
        <f t="shared" si="3"/>
        <v>153496.40000000002</v>
      </c>
      <c r="J36" s="4">
        <f>SUM(J37:J40)</f>
        <v>153033.7</v>
      </c>
      <c r="K36" s="4">
        <f>SUM(K37:K40)</f>
        <v>462.7</v>
      </c>
    </row>
    <row r="37" spans="1:11" ht="15.75">
      <c r="A37" s="5" t="s">
        <v>51</v>
      </c>
      <c r="B37" s="6" t="s">
        <v>52</v>
      </c>
      <c r="C37" s="4">
        <f t="shared" si="1"/>
        <v>23864.7</v>
      </c>
      <c r="D37" s="7">
        <v>23864.7</v>
      </c>
      <c r="E37" s="7">
        <v>0</v>
      </c>
      <c r="F37" s="4">
        <f t="shared" si="2"/>
        <v>24506.7</v>
      </c>
      <c r="G37" s="7">
        <v>24506.7</v>
      </c>
      <c r="H37" s="7">
        <v>0</v>
      </c>
      <c r="I37" s="4">
        <f t="shared" si="3"/>
        <v>26388.3</v>
      </c>
      <c r="J37" s="7">
        <v>26388.3</v>
      </c>
      <c r="K37" s="7">
        <v>0</v>
      </c>
    </row>
    <row r="38" spans="1:11" ht="15.75">
      <c r="A38" s="5" t="s">
        <v>53</v>
      </c>
      <c r="B38" s="6" t="s">
        <v>54</v>
      </c>
      <c r="C38" s="4">
        <f t="shared" si="1"/>
        <v>107545.7</v>
      </c>
      <c r="D38" s="7">
        <v>107545.7</v>
      </c>
      <c r="E38" s="7">
        <v>0</v>
      </c>
      <c r="F38" s="4">
        <f t="shared" si="2"/>
        <v>117037.5</v>
      </c>
      <c r="G38" s="7">
        <v>117037.5</v>
      </c>
      <c r="H38" s="7">
        <v>0</v>
      </c>
      <c r="I38" s="4">
        <f t="shared" si="3"/>
        <v>119259.2</v>
      </c>
      <c r="J38" s="7">
        <v>119259.2</v>
      </c>
      <c r="K38" s="7">
        <v>0</v>
      </c>
    </row>
    <row r="39" spans="1:11" ht="25.5">
      <c r="A39" s="8" t="s">
        <v>55</v>
      </c>
      <c r="B39" s="9" t="s">
        <v>56</v>
      </c>
      <c r="C39" s="4">
        <f t="shared" si="1"/>
        <v>7161.8</v>
      </c>
      <c r="D39" s="10">
        <v>6661.2</v>
      </c>
      <c r="E39" s="10">
        <v>500.6</v>
      </c>
      <c r="F39" s="4">
        <f t="shared" si="2"/>
        <v>6823.9</v>
      </c>
      <c r="G39" s="10">
        <v>6361.2</v>
      </c>
      <c r="H39" s="10">
        <v>462.7</v>
      </c>
      <c r="I39" s="4">
        <f t="shared" si="3"/>
        <v>7223.9</v>
      </c>
      <c r="J39" s="10">
        <v>6761.2</v>
      </c>
      <c r="K39" s="10">
        <v>462.7</v>
      </c>
    </row>
    <row r="40" spans="1:11" ht="15.75">
      <c r="A40" s="5" t="s">
        <v>57</v>
      </c>
      <c r="B40" s="6" t="s">
        <v>58</v>
      </c>
      <c r="C40" s="4">
        <f t="shared" si="1"/>
        <v>650</v>
      </c>
      <c r="D40" s="7">
        <v>650</v>
      </c>
      <c r="E40" s="7">
        <v>0</v>
      </c>
      <c r="F40" s="4">
        <f t="shared" si="2"/>
        <v>650</v>
      </c>
      <c r="G40" s="7">
        <v>650</v>
      </c>
      <c r="H40" s="7">
        <v>0</v>
      </c>
      <c r="I40" s="4">
        <f t="shared" si="3"/>
        <v>625</v>
      </c>
      <c r="J40" s="7">
        <v>625</v>
      </c>
      <c r="K40" s="7">
        <v>0</v>
      </c>
    </row>
    <row r="41" spans="1:11" ht="15.75">
      <c r="A41" s="16" t="s">
        <v>59</v>
      </c>
      <c r="B41" s="25" t="s">
        <v>60</v>
      </c>
      <c r="C41" s="4">
        <f aca="true" t="shared" si="4" ref="C41:K41">SUM(C42:C44)</f>
        <v>35671.4</v>
      </c>
      <c r="D41" s="4">
        <f t="shared" si="4"/>
        <v>10550</v>
      </c>
      <c r="E41" s="4">
        <f t="shared" si="4"/>
        <v>28121.4</v>
      </c>
      <c r="F41" s="4">
        <f t="shared" si="4"/>
        <v>33898.9</v>
      </c>
      <c r="G41" s="4">
        <f t="shared" si="4"/>
        <v>10550</v>
      </c>
      <c r="H41" s="4">
        <f t="shared" si="4"/>
        <v>26348.9</v>
      </c>
      <c r="I41" s="4">
        <f t="shared" si="4"/>
        <v>35367.1</v>
      </c>
      <c r="J41" s="4">
        <f t="shared" si="4"/>
        <v>11900</v>
      </c>
      <c r="K41" s="4">
        <f t="shared" si="4"/>
        <v>26467.1</v>
      </c>
    </row>
    <row r="42" spans="1:11" ht="15.75">
      <c r="A42" s="5" t="s">
        <v>61</v>
      </c>
      <c r="B42" s="6" t="s">
        <v>62</v>
      </c>
      <c r="C42" s="4">
        <f>SUM(D42:E42)-3000</f>
        <v>34516.4</v>
      </c>
      <c r="D42" s="7">
        <v>9395</v>
      </c>
      <c r="E42" s="7">
        <v>28121.4</v>
      </c>
      <c r="F42" s="4">
        <f>SUM(G42:H42)-3000</f>
        <v>32743.9</v>
      </c>
      <c r="G42" s="7">
        <v>9395</v>
      </c>
      <c r="H42" s="7">
        <v>26348.9</v>
      </c>
      <c r="I42" s="4">
        <f>SUM(J42:K42)-3000</f>
        <v>33967.1</v>
      </c>
      <c r="J42" s="7">
        <v>10500</v>
      </c>
      <c r="K42" s="7">
        <v>26467.1</v>
      </c>
    </row>
    <row r="43" spans="1:11" ht="15.75">
      <c r="A43" s="5" t="s">
        <v>63</v>
      </c>
      <c r="B43" s="6" t="s">
        <v>64</v>
      </c>
      <c r="C43" s="4">
        <f t="shared" si="1"/>
        <v>309</v>
      </c>
      <c r="D43" s="7">
        <v>309</v>
      </c>
      <c r="E43" s="7">
        <v>0</v>
      </c>
      <c r="F43" s="4">
        <f t="shared" si="2"/>
        <v>309</v>
      </c>
      <c r="G43" s="7">
        <v>309</v>
      </c>
      <c r="H43" s="7">
        <v>0</v>
      </c>
      <c r="I43" s="4">
        <f t="shared" si="3"/>
        <v>400</v>
      </c>
      <c r="J43" s="7">
        <v>400</v>
      </c>
      <c r="K43" s="7">
        <v>0</v>
      </c>
    </row>
    <row r="44" spans="1:11" ht="25.5">
      <c r="A44" s="5" t="s">
        <v>85</v>
      </c>
      <c r="B44" s="6" t="s">
        <v>86</v>
      </c>
      <c r="C44" s="4">
        <f t="shared" si="1"/>
        <v>846</v>
      </c>
      <c r="D44" s="7">
        <v>846</v>
      </c>
      <c r="E44" s="7">
        <v>0</v>
      </c>
      <c r="F44" s="4">
        <f t="shared" si="2"/>
        <v>846</v>
      </c>
      <c r="G44" s="7">
        <v>846</v>
      </c>
      <c r="H44" s="7">
        <v>0</v>
      </c>
      <c r="I44" s="4">
        <f t="shared" si="3"/>
        <v>1000</v>
      </c>
      <c r="J44" s="7">
        <v>1000</v>
      </c>
      <c r="K44" s="7">
        <v>0</v>
      </c>
    </row>
    <row r="45" spans="1:11" ht="15.75">
      <c r="A45" s="16" t="s">
        <v>65</v>
      </c>
      <c r="B45" s="25" t="s">
        <v>66</v>
      </c>
      <c r="C45" s="4">
        <f t="shared" si="1"/>
        <v>0</v>
      </c>
      <c r="D45" s="4">
        <f>SUM(D46:D47)</f>
        <v>0</v>
      </c>
      <c r="E45" s="4">
        <f>SUM(E46:E47)</f>
        <v>0</v>
      </c>
      <c r="F45" s="4">
        <f t="shared" si="2"/>
        <v>0</v>
      </c>
      <c r="G45" s="4">
        <f>SUM(G46:G47)</f>
        <v>0</v>
      </c>
      <c r="H45" s="4">
        <f>SUM(H46:H47)</f>
        <v>0</v>
      </c>
      <c r="I45" s="4">
        <f t="shared" si="3"/>
        <v>0</v>
      </c>
      <c r="J45" s="4">
        <f>SUM(J46:J47)</f>
        <v>0</v>
      </c>
      <c r="K45" s="4">
        <f>SUM(K46:K47)</f>
        <v>0</v>
      </c>
    </row>
    <row r="46" spans="1:11" ht="21" customHeight="1">
      <c r="A46" s="11" t="s">
        <v>67</v>
      </c>
      <c r="B46" s="12" t="s">
        <v>68</v>
      </c>
      <c r="C46" s="4">
        <f t="shared" si="1"/>
        <v>0</v>
      </c>
      <c r="D46" s="13">
        <v>0</v>
      </c>
      <c r="E46" s="13">
        <v>0</v>
      </c>
      <c r="F46" s="4">
        <f t="shared" si="2"/>
        <v>0</v>
      </c>
      <c r="G46" s="13">
        <v>0</v>
      </c>
      <c r="H46" s="13">
        <v>0</v>
      </c>
      <c r="I46" s="4">
        <f t="shared" si="3"/>
        <v>0</v>
      </c>
      <c r="J46" s="13">
        <v>0</v>
      </c>
      <c r="K46" s="13">
        <v>0</v>
      </c>
    </row>
    <row r="47" spans="1:11" ht="15.75">
      <c r="A47" s="11" t="s">
        <v>69</v>
      </c>
      <c r="B47" s="12" t="s">
        <v>70</v>
      </c>
      <c r="C47" s="4">
        <f t="shared" si="1"/>
        <v>0</v>
      </c>
      <c r="D47" s="13">
        <v>0</v>
      </c>
      <c r="E47" s="13">
        <v>0</v>
      </c>
      <c r="F47" s="4">
        <f t="shared" si="2"/>
        <v>0</v>
      </c>
      <c r="G47" s="13">
        <v>0</v>
      </c>
      <c r="H47" s="13">
        <v>0</v>
      </c>
      <c r="I47" s="4">
        <f t="shared" si="3"/>
        <v>0</v>
      </c>
      <c r="J47" s="13">
        <v>0</v>
      </c>
      <c r="K47" s="13">
        <v>0</v>
      </c>
    </row>
    <row r="48" spans="1:11" ht="15.75">
      <c r="A48" s="16">
        <v>1000</v>
      </c>
      <c r="B48" s="25" t="s">
        <v>71</v>
      </c>
      <c r="C48" s="4">
        <f t="shared" si="1"/>
        <v>17377.2</v>
      </c>
      <c r="D48" s="4">
        <f>SUM(D49:D51)</f>
        <v>15525.4</v>
      </c>
      <c r="E48" s="4">
        <f>SUM(E49:E51)</f>
        <v>1851.8000000000002</v>
      </c>
      <c r="F48" s="4">
        <f t="shared" si="2"/>
        <v>17576.3</v>
      </c>
      <c r="G48" s="4">
        <f>SUM(G49:G51)</f>
        <v>15735.5</v>
      </c>
      <c r="H48" s="4">
        <f>SUM(H49:H51)</f>
        <v>1840.8000000000002</v>
      </c>
      <c r="I48" s="4">
        <f t="shared" si="3"/>
        <v>17233</v>
      </c>
      <c r="J48" s="4">
        <f>SUM(J49:J51)</f>
        <v>15290.2</v>
      </c>
      <c r="K48" s="4">
        <f>SUM(K49:K51)</f>
        <v>1942.8000000000002</v>
      </c>
    </row>
    <row r="49" spans="1:11" ht="15.75">
      <c r="A49" s="11">
        <v>1001</v>
      </c>
      <c r="B49" s="12" t="s">
        <v>72</v>
      </c>
      <c r="C49" s="4">
        <f t="shared" si="1"/>
        <v>3431.2</v>
      </c>
      <c r="D49" s="13">
        <v>2000</v>
      </c>
      <c r="E49" s="13">
        <v>1431.2</v>
      </c>
      <c r="F49" s="4">
        <f t="shared" si="2"/>
        <v>3420.2</v>
      </c>
      <c r="G49" s="13">
        <v>2000</v>
      </c>
      <c r="H49" s="13">
        <v>1420.2</v>
      </c>
      <c r="I49" s="4">
        <f t="shared" si="3"/>
        <v>3520.2</v>
      </c>
      <c r="J49" s="13">
        <v>2000</v>
      </c>
      <c r="K49" s="13">
        <v>1520.2</v>
      </c>
    </row>
    <row r="50" spans="1:11" ht="15.75">
      <c r="A50" s="11">
        <v>1003</v>
      </c>
      <c r="B50" s="12" t="s">
        <v>73</v>
      </c>
      <c r="C50" s="4">
        <f t="shared" si="1"/>
        <v>9911.4</v>
      </c>
      <c r="D50" s="13">
        <v>9490.8</v>
      </c>
      <c r="E50" s="13">
        <v>420.6</v>
      </c>
      <c r="F50" s="4">
        <f t="shared" si="2"/>
        <v>9820.800000000001</v>
      </c>
      <c r="G50" s="13">
        <v>9400.2</v>
      </c>
      <c r="H50" s="13">
        <v>420.6</v>
      </c>
      <c r="I50" s="4">
        <f t="shared" si="3"/>
        <v>9377.5</v>
      </c>
      <c r="J50" s="13">
        <v>8954.9</v>
      </c>
      <c r="K50" s="13">
        <v>422.6</v>
      </c>
    </row>
    <row r="51" spans="1:11" ht="25.5">
      <c r="A51" s="14">
        <v>1004</v>
      </c>
      <c r="B51" s="15" t="s">
        <v>74</v>
      </c>
      <c r="C51" s="4">
        <f t="shared" si="1"/>
        <v>4034.6</v>
      </c>
      <c r="D51" s="13">
        <v>4034.6</v>
      </c>
      <c r="E51" s="13">
        <v>0</v>
      </c>
      <c r="F51" s="4">
        <f t="shared" si="2"/>
        <v>4335.3</v>
      </c>
      <c r="G51" s="13">
        <v>4335.3</v>
      </c>
      <c r="H51" s="13">
        <v>0</v>
      </c>
      <c r="I51" s="4">
        <f t="shared" si="3"/>
        <v>4335.3</v>
      </c>
      <c r="J51" s="13">
        <v>4335.3</v>
      </c>
      <c r="K51" s="13">
        <v>0</v>
      </c>
    </row>
    <row r="52" spans="1:11" ht="15.75">
      <c r="A52" s="16">
        <v>1100</v>
      </c>
      <c r="B52" s="17" t="s">
        <v>75</v>
      </c>
      <c r="C52" s="4">
        <f t="shared" si="1"/>
        <v>901.2</v>
      </c>
      <c r="D52" s="4">
        <f>SUM(D53)</f>
        <v>600</v>
      </c>
      <c r="E52" s="4">
        <f>SUM(E53)</f>
        <v>301.2</v>
      </c>
      <c r="F52" s="4">
        <f t="shared" si="2"/>
        <v>865</v>
      </c>
      <c r="G52" s="4">
        <f>SUM(G53)</f>
        <v>600</v>
      </c>
      <c r="H52" s="4">
        <f>SUM(H53)</f>
        <v>265</v>
      </c>
      <c r="I52" s="4">
        <f t="shared" si="3"/>
        <v>265</v>
      </c>
      <c r="J52" s="4">
        <f>SUM(J53)</f>
        <v>0</v>
      </c>
      <c r="K52" s="4">
        <f>SUM(K53)</f>
        <v>265</v>
      </c>
    </row>
    <row r="53" spans="1:11" ht="15.75">
      <c r="A53" s="11" t="s">
        <v>94</v>
      </c>
      <c r="B53" s="18" t="s">
        <v>75</v>
      </c>
      <c r="C53" s="4">
        <f t="shared" si="1"/>
        <v>901.2</v>
      </c>
      <c r="D53" s="13">
        <v>600</v>
      </c>
      <c r="E53" s="13">
        <v>301.2</v>
      </c>
      <c r="F53" s="4">
        <f t="shared" si="2"/>
        <v>865</v>
      </c>
      <c r="G53" s="13">
        <v>600</v>
      </c>
      <c r="H53" s="13">
        <v>265</v>
      </c>
      <c r="I53" s="4">
        <f t="shared" si="3"/>
        <v>265</v>
      </c>
      <c r="J53" s="13">
        <v>0</v>
      </c>
      <c r="K53" s="13">
        <v>265</v>
      </c>
    </row>
    <row r="54" spans="1:11" ht="15.75">
      <c r="A54" s="19" t="s">
        <v>76</v>
      </c>
      <c r="B54" s="17" t="s">
        <v>77</v>
      </c>
      <c r="C54" s="4">
        <f t="shared" si="1"/>
        <v>1200</v>
      </c>
      <c r="D54" s="4">
        <f>SUM(D55:D56)</f>
        <v>1200</v>
      </c>
      <c r="E54" s="4">
        <f>SUM(E55:E56)</f>
        <v>0</v>
      </c>
      <c r="F54" s="4">
        <f t="shared" si="2"/>
        <v>1200</v>
      </c>
      <c r="G54" s="4">
        <f>SUM(G55:G56)</f>
        <v>1200</v>
      </c>
      <c r="H54" s="4">
        <f>SUM(H55:H56)</f>
        <v>0</v>
      </c>
      <c r="I54" s="4">
        <f t="shared" si="3"/>
        <v>1200</v>
      </c>
      <c r="J54" s="4">
        <f>SUM(J55:J56)</f>
        <v>1200</v>
      </c>
      <c r="K54" s="4">
        <f>SUM(K55:K56)</f>
        <v>0</v>
      </c>
    </row>
    <row r="55" spans="1:11" ht="15.75">
      <c r="A55" s="11" t="s">
        <v>95</v>
      </c>
      <c r="B55" s="6" t="s">
        <v>96</v>
      </c>
      <c r="C55" s="4">
        <f>SUM(D55:E55)</f>
        <v>0</v>
      </c>
      <c r="D55" s="13">
        <v>0</v>
      </c>
      <c r="E55" s="13">
        <v>0</v>
      </c>
      <c r="F55" s="4">
        <f>SUM(G55:H55)</f>
        <v>0</v>
      </c>
      <c r="G55" s="13">
        <v>0</v>
      </c>
      <c r="H55" s="13">
        <v>0</v>
      </c>
      <c r="I55" s="4">
        <f>SUM(J55:K55)</f>
        <v>0</v>
      </c>
      <c r="J55" s="13">
        <v>0</v>
      </c>
      <c r="K55" s="13">
        <v>0</v>
      </c>
    </row>
    <row r="56" spans="1:11" ht="15.75">
      <c r="A56" s="11" t="s">
        <v>78</v>
      </c>
      <c r="B56" s="6" t="s">
        <v>79</v>
      </c>
      <c r="C56" s="4">
        <f t="shared" si="1"/>
        <v>1200</v>
      </c>
      <c r="D56" s="13">
        <v>1200</v>
      </c>
      <c r="E56" s="13">
        <v>0</v>
      </c>
      <c r="F56" s="4">
        <f t="shared" si="2"/>
        <v>1200</v>
      </c>
      <c r="G56" s="13">
        <v>1200</v>
      </c>
      <c r="H56" s="13">
        <v>0</v>
      </c>
      <c r="I56" s="4">
        <f t="shared" si="3"/>
        <v>1200</v>
      </c>
      <c r="J56" s="13">
        <v>1200</v>
      </c>
      <c r="K56" s="13">
        <v>0</v>
      </c>
    </row>
    <row r="57" spans="1:11" ht="25.5">
      <c r="A57" s="19" t="s">
        <v>87</v>
      </c>
      <c r="B57" s="24" t="s">
        <v>88</v>
      </c>
      <c r="C57" s="4">
        <f t="shared" si="1"/>
        <v>200</v>
      </c>
      <c r="D57" s="4">
        <f>SUM(D58:D58)</f>
        <v>200</v>
      </c>
      <c r="E57" s="4">
        <f>SUM(E58:E58)</f>
        <v>0</v>
      </c>
      <c r="F57" s="4">
        <f t="shared" si="2"/>
        <v>0</v>
      </c>
      <c r="G57" s="4">
        <f>SUM(G58:G58)</f>
        <v>0</v>
      </c>
      <c r="H57" s="4">
        <f>SUM(H58:H58)</f>
        <v>0</v>
      </c>
      <c r="I57" s="4">
        <f t="shared" si="3"/>
        <v>0</v>
      </c>
      <c r="J57" s="4">
        <f>SUM(J58:J58)</f>
        <v>0</v>
      </c>
      <c r="K57" s="4">
        <f>SUM(K58:K58)</f>
        <v>0</v>
      </c>
    </row>
    <row r="58" spans="1:11" ht="25.5">
      <c r="A58" s="11" t="s">
        <v>89</v>
      </c>
      <c r="B58" s="12" t="s">
        <v>88</v>
      </c>
      <c r="C58" s="4">
        <f t="shared" si="1"/>
        <v>200</v>
      </c>
      <c r="D58" s="13">
        <v>200</v>
      </c>
      <c r="E58" s="27">
        <v>0</v>
      </c>
      <c r="F58" s="4">
        <f t="shared" si="2"/>
        <v>0</v>
      </c>
      <c r="G58" s="13">
        <v>0</v>
      </c>
      <c r="H58" s="13">
        <v>0</v>
      </c>
      <c r="I58" s="4">
        <f t="shared" si="3"/>
        <v>0</v>
      </c>
      <c r="J58" s="13">
        <v>0</v>
      </c>
      <c r="K58" s="13">
        <v>0</v>
      </c>
    </row>
    <row r="59" spans="1:11" ht="38.25">
      <c r="A59" s="19" t="s">
        <v>101</v>
      </c>
      <c r="B59" s="24" t="s">
        <v>103</v>
      </c>
      <c r="C59" s="4">
        <f>SUM(C60)</f>
        <v>0</v>
      </c>
      <c r="D59" s="4">
        <f>SUM(D60:D60)</f>
        <v>4723</v>
      </c>
      <c r="E59" s="4">
        <f>SUM(E60:E60)</f>
        <v>0</v>
      </c>
      <c r="F59" s="4">
        <f>SUM(G59:H59)</f>
        <v>0</v>
      </c>
      <c r="G59" s="4">
        <f>SUM(G60:G60)</f>
        <v>0</v>
      </c>
      <c r="H59" s="4">
        <f>SUM(H60:H60)</f>
        <v>0</v>
      </c>
      <c r="I59" s="4">
        <f>SUM(J59:K59)</f>
        <v>0</v>
      </c>
      <c r="J59" s="4">
        <f>SUM(J60:J60)</f>
        <v>0</v>
      </c>
      <c r="K59" s="31"/>
    </row>
    <row r="60" spans="1:11" ht="25.5">
      <c r="A60" s="11" t="s">
        <v>102</v>
      </c>
      <c r="B60" s="12" t="s">
        <v>104</v>
      </c>
      <c r="C60" s="4">
        <f>SUM(D60:E60)-4723</f>
        <v>0</v>
      </c>
      <c r="D60" s="13">
        <v>4723</v>
      </c>
      <c r="E60" s="27">
        <v>0</v>
      </c>
      <c r="F60" s="4">
        <f>SUM(G60:H60)</f>
        <v>0</v>
      </c>
      <c r="G60" s="13">
        <v>0</v>
      </c>
      <c r="H60" s="13">
        <v>0</v>
      </c>
      <c r="I60" s="4">
        <f>SUM(J60:K60)</f>
        <v>0</v>
      </c>
      <c r="J60" s="13">
        <v>0</v>
      </c>
      <c r="K60" s="13"/>
    </row>
    <row r="61" spans="1:11" ht="18.75">
      <c r="A61" s="11"/>
      <c r="B61" s="20" t="s">
        <v>80</v>
      </c>
      <c r="C61" s="4">
        <f>SUM(C10+C19+C22+C26+C30+C34+C36+C41+C45+C48+C52+C54+C57+C59)</f>
        <v>349250.20000000007</v>
      </c>
      <c r="D61" s="4">
        <f>SUM(D10+D19+D22+D26+D30+D34+D36+D41+D45+D48+D52+D54+D57+D59)</f>
        <v>244130.8</v>
      </c>
      <c r="E61" s="4">
        <f>SUM(E10+E19+E22+E26+E30+E34+E36+E41+E45+E48+E57+E52+E54)</f>
        <v>118913.4</v>
      </c>
      <c r="F61" s="4">
        <f>SUM(F10+F19+F22+F26+F30+F34+F36+F41+F45+F48+F52+F54+F57+F59)</f>
        <v>346777.00000000006</v>
      </c>
      <c r="G61" s="4">
        <f>SUM(G10+G19+G22+G26+G30+G34+G36+G41+G45+G48+G57+G52+G54)</f>
        <v>242120.80000000002</v>
      </c>
      <c r="H61" s="4">
        <f>SUM(H10+H19+H22+H26+H30+H34+H36+H41+H45+H48+H57+H52+H54)</f>
        <v>108074.2</v>
      </c>
      <c r="I61" s="4">
        <f>SUM(I10+I19+I22+I26+I30+I34+I36+I41+I45+I48+I52+I54+I57+I59)</f>
        <v>350511.5</v>
      </c>
      <c r="J61" s="4">
        <f>SUM(J10+J19+J22+J26+J30+J34+J36+J41+J45+J48+J52+J54+J57+J59)</f>
        <v>244195.10000000003</v>
      </c>
      <c r="K61" s="4">
        <f>SUM(K10+K19+K22+K26+K30+K34+K36+K41+K45+K48+K57+K52+K54)</f>
        <v>109734.40000000001</v>
      </c>
    </row>
    <row r="62" spans="1:11" ht="14.25">
      <c r="A62" s="21"/>
      <c r="B62" s="22" t="s">
        <v>81</v>
      </c>
      <c r="C62" s="4">
        <f t="shared" si="1"/>
        <v>-5369.6</v>
      </c>
      <c r="D62" s="30">
        <v>-2040.2</v>
      </c>
      <c r="E62" s="30">
        <v>-3329.4</v>
      </c>
      <c r="F62" s="4">
        <f>SUM(G62:H62)</f>
        <v>-5455.5</v>
      </c>
      <c r="G62" s="30">
        <v>-2093.3</v>
      </c>
      <c r="H62" s="30">
        <v>-3362.2</v>
      </c>
      <c r="I62" s="4">
        <f>SUM(J62:K62)</f>
        <v>-5618</v>
      </c>
      <c r="J62" s="30">
        <v>-2173.4</v>
      </c>
      <c r="K62" s="30">
        <v>-3444.6</v>
      </c>
    </row>
  </sheetData>
  <sheetProtection/>
  <mergeCells count="14">
    <mergeCell ref="I8:I9"/>
    <mergeCell ref="J8:K8"/>
    <mergeCell ref="A8:A9"/>
    <mergeCell ref="B8:B9"/>
    <mergeCell ref="C8:C9"/>
    <mergeCell ref="D8:E8"/>
    <mergeCell ref="F8:F9"/>
    <mergeCell ref="G8:H8"/>
    <mergeCell ref="J7:K7"/>
    <mergeCell ref="H1:K1"/>
    <mergeCell ref="H2:K2"/>
    <mergeCell ref="B6:J6"/>
    <mergeCell ref="G3:K3"/>
    <mergeCell ref="G4:K4"/>
  </mergeCells>
  <printOptions/>
  <pageMargins left="0.7086614173228347" right="0.7086614173228347" top="0.5511811023622047" bottom="0.15748031496062992" header="0.11811023622047245" footer="0.11811023622047245"/>
  <pageSetup fitToHeight="7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Венгерская</dc:creator>
  <cp:keywords/>
  <dc:description/>
  <cp:lastModifiedBy>1</cp:lastModifiedBy>
  <cp:lastPrinted>2016-11-23T12:07:56Z</cp:lastPrinted>
  <dcterms:created xsi:type="dcterms:W3CDTF">2012-11-19T05:32:35Z</dcterms:created>
  <dcterms:modified xsi:type="dcterms:W3CDTF">2016-12-03T10:23:15Z</dcterms:modified>
  <cp:category/>
  <cp:version/>
  <cp:contentType/>
  <cp:contentStatus/>
</cp:coreProperties>
</file>